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120" yWindow="2850" windowWidth="20730" windowHeight="9765" tabRatio="831"/>
  </bookViews>
  <sheets>
    <sheet name="УМП" sheetId="11" r:id="rId1"/>
  </sheets>
  <calcPr calcId="162913"/>
</workbook>
</file>

<file path=xl/calcChain.xml><?xml version="1.0" encoding="utf-8"?>
<calcChain xmlns="http://schemas.openxmlformats.org/spreadsheetml/2006/main">
  <c r="G64" i="11" l="1"/>
  <c r="F20" i="11" l="1"/>
  <c r="G11" i="11" l="1"/>
  <c r="G56" i="11" l="1"/>
  <c r="G50" i="11"/>
  <c r="G89" i="11" l="1"/>
  <c r="G87" i="11"/>
  <c r="G85" i="11"/>
  <c r="G83" i="11"/>
  <c r="G81" i="11"/>
  <c r="G80" i="11"/>
  <c r="G78" i="11"/>
  <c r="G77" i="11"/>
  <c r="G75" i="11"/>
  <c r="G72" i="11"/>
  <c r="G68" i="11"/>
  <c r="G66" i="11"/>
  <c r="G60" i="11"/>
  <c r="G58" i="11"/>
  <c r="G52" i="11"/>
  <c r="G48" i="11"/>
  <c r="G46" i="11"/>
  <c r="G44" i="11"/>
  <c r="G40" i="11"/>
  <c r="G32" i="11"/>
  <c r="G30" i="11"/>
  <c r="G27" i="11"/>
  <c r="G25" i="11"/>
  <c r="G23" i="11"/>
  <c r="G22" i="11"/>
  <c r="G21" i="11"/>
  <c r="G19" i="11"/>
  <c r="G17" i="11"/>
  <c r="G15" i="11"/>
  <c r="G13" i="11"/>
</calcChain>
</file>

<file path=xl/sharedStrings.xml><?xml version="1.0" encoding="utf-8"?>
<sst xmlns="http://schemas.openxmlformats.org/spreadsheetml/2006/main" count="245" uniqueCount="115">
  <si>
    <t>№  п/п</t>
  </si>
  <si>
    <t>Наименование показателя (П)</t>
  </si>
  <si>
    <t>Расчётное значение</t>
  </si>
  <si>
    <t>Исходные данные для расчёта</t>
  </si>
  <si>
    <t>Показ.</t>
  </si>
  <si>
    <t>Ед. изм.</t>
  </si>
  <si>
    <t>Значение</t>
  </si>
  <si>
    <r>
      <t>П</t>
    </r>
    <r>
      <rPr>
        <vertAlign val="sub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= </t>
    </r>
  </si>
  <si>
    <t>Тыс. руб.</t>
  </si>
  <si>
    <r>
      <t>П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= </t>
    </r>
  </si>
  <si>
    <t xml:space="preserve">Соответствует </t>
  </si>
  <si>
    <t>Не соответствует</t>
  </si>
  <si>
    <t>Ед.</t>
  </si>
  <si>
    <r>
      <t>П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=</t>
    </r>
  </si>
  <si>
    <t>Доля изменений, вносимых в сводную бюджетную роспись, в общей сумме расходов</t>
  </si>
  <si>
    <r>
      <t>П</t>
    </r>
    <r>
      <rPr>
        <vertAlign val="sub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</si>
  <si>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=</t>
    </r>
  </si>
  <si>
    <t>Количество изменений, вносимых в сводную бюджетную роспись (без внесения изменений в решение о бюджете)</t>
  </si>
  <si>
    <t xml:space="preserve">Уровень исполнения расходов за счёт средств бюджета города </t>
  </si>
  <si>
    <r>
      <t>П</t>
    </r>
    <r>
      <rPr>
        <vertAlign val="sub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=</t>
    </r>
  </si>
  <si>
    <t>Равномерность расходов</t>
  </si>
  <si>
    <r>
      <t>П</t>
    </r>
    <r>
      <rPr>
        <vertAlign val="sub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</si>
  <si>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=</t>
    </r>
  </si>
  <si>
    <t>Наличие / Отсутствие</t>
  </si>
  <si>
    <t xml:space="preserve">Полнота использования межбюджетных трансфертов </t>
  </si>
  <si>
    <t xml:space="preserve">Эффективность управления кредиторской задолженностью 
</t>
  </si>
  <si>
    <r>
      <t>П</t>
    </r>
    <r>
      <rPr>
        <vertAlign val="subscript"/>
        <sz val="10"/>
        <color theme="1"/>
        <rFont val="Times New Roman"/>
        <family val="1"/>
        <charset val="204"/>
      </rPr>
      <t>17</t>
    </r>
    <r>
      <rPr>
        <sz val="10"/>
        <color theme="1"/>
        <rFont val="Times New Roman"/>
        <family val="1"/>
        <charset val="204"/>
      </rPr>
      <t xml:space="preserve"> =</t>
    </r>
  </si>
  <si>
    <t xml:space="preserve">Наличие просроченной кредиторской задолженности     </t>
  </si>
  <si>
    <r>
      <t>П</t>
    </r>
    <r>
      <rPr>
        <vertAlign val="subscript"/>
        <sz val="10"/>
        <color theme="1"/>
        <rFont val="Times New Roman"/>
        <family val="1"/>
        <charset val="204"/>
      </rPr>
      <t>22</t>
    </r>
    <r>
      <rPr>
        <sz val="10"/>
        <color theme="1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</si>
  <si>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23</t>
    </r>
    <r>
      <rPr>
        <sz val="10"/>
        <color theme="1"/>
        <rFont val="Times New Roman"/>
        <family val="1"/>
        <charset val="204"/>
      </rPr>
      <t xml:space="preserve"> =</t>
    </r>
  </si>
  <si>
    <t>Наличие недостач и хищений денежных средств и материальных ценностей</t>
  </si>
  <si>
    <t>Мониторинг деятельности подведомственных учреждений</t>
  </si>
  <si>
    <t xml:space="preserve">Наличие / Отсутствие </t>
  </si>
  <si>
    <t xml:space="preserve">1. Оценка качества планирования расходов бюджета             </t>
  </si>
  <si>
    <r>
      <t>П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= </t>
    </r>
  </si>
  <si>
    <t xml:space="preserve">2. Оценка результатов исполнения бюджета </t>
  </si>
  <si>
    <t>Динамика расходов на исполнение решений судебных и иных органов</t>
  </si>
  <si>
    <r>
      <t>П</t>
    </r>
    <r>
      <rPr>
        <vertAlign val="subscript"/>
        <sz val="10"/>
        <color theme="1"/>
        <rFont val="Times New Roman"/>
        <family val="1"/>
        <charset val="204"/>
      </rPr>
      <t>16</t>
    </r>
    <r>
      <rPr>
        <sz val="10"/>
        <color theme="1"/>
        <rFont val="Times New Roman"/>
        <family val="1"/>
        <charset val="204"/>
      </rPr>
      <t xml:space="preserve"> =</t>
    </r>
  </si>
  <si>
    <t xml:space="preserve">Динамика дебиторской задолжеенности по расходам </t>
  </si>
  <si>
    <t>Взаимодействие  главного администратора доходов бюджета города с ГИС ГМП</t>
  </si>
  <si>
    <t>4. Контроль и отчетность</t>
  </si>
  <si>
    <t>Результаты оценки качества финансового менеджмента за</t>
  </si>
  <si>
    <t xml:space="preserve">Эл. почта: </t>
  </si>
  <si>
    <r>
      <rPr>
        <sz val="13"/>
        <color theme="1"/>
        <rFont val="Times New Roman"/>
        <family val="1"/>
        <charset val="204"/>
      </rPr>
      <t>Наименование ГАСБ:</t>
    </r>
    <r>
      <rPr>
        <b/>
        <sz val="13"/>
        <color theme="1"/>
        <rFont val="Times New Roman"/>
        <family val="1"/>
        <charset val="204"/>
      </rPr>
      <t xml:space="preserve"> </t>
    </r>
  </si>
  <si>
    <t>Управление молодёжной политики</t>
  </si>
  <si>
    <t>molod@admin.orenburg.ru</t>
  </si>
  <si>
    <t>Своевременность  представления планового реестра расходных обязательств</t>
  </si>
  <si>
    <t>Доля бюджетных ассигнований, представленных в программном виде</t>
  </si>
  <si>
    <r>
      <t>П</t>
    </r>
    <r>
      <rPr>
        <vertAlign val="subscript"/>
        <sz val="10"/>
        <color theme="1"/>
        <rFont val="Times New Roman"/>
        <family val="1"/>
        <charset val="204"/>
      </rPr>
      <t>29</t>
    </r>
    <r>
      <rPr>
        <sz val="10"/>
        <color theme="1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</si>
  <si>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30</t>
    </r>
    <r>
      <rPr>
        <sz val="10"/>
        <color theme="1"/>
        <rFont val="Times New Roman"/>
        <family val="1"/>
        <charset val="204"/>
      </rPr>
      <t xml:space="preserve"> =</t>
    </r>
  </si>
  <si>
    <t>%</t>
  </si>
  <si>
    <t>Не рассчит.</t>
  </si>
  <si>
    <t>Качество планирования поступлений доходов (налоговых и неналоговых)</t>
  </si>
  <si>
    <t>Отсутствие</t>
  </si>
  <si>
    <t>Наличие</t>
  </si>
  <si>
    <r>
      <t>A</t>
    </r>
    <r>
      <rPr>
        <vertAlign val="subscript"/>
        <sz val="10"/>
        <color theme="1"/>
        <rFont val="Times New Roman"/>
        <family val="1"/>
        <charset val="204"/>
      </rPr>
      <t>i</t>
    </r>
  </si>
  <si>
    <r>
      <t>B</t>
    </r>
    <r>
      <rPr>
        <vertAlign val="subscript"/>
        <sz val="10"/>
        <color theme="1"/>
        <rFont val="Times New Roman"/>
        <family val="1"/>
        <charset val="204"/>
      </rPr>
      <t>i</t>
    </r>
  </si>
  <si>
    <t xml:space="preserve">Доля бюджетных ассигнований на финансовое обеспечение выполнения бюджетными, автономными учреждениями муниципальных заданий, рассчитанных исходя из нормативных затрат </t>
  </si>
  <si>
    <r>
      <t>П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=</t>
    </r>
  </si>
  <si>
    <t xml:space="preserve">Доля муниципальных программ, проекты которых прошли публичные обсуждения  (в т.ч. проекты внесения изменений) </t>
  </si>
  <si>
    <t>Ai</t>
  </si>
  <si>
    <r>
      <t>П</t>
    </r>
    <r>
      <rPr>
        <vertAlign val="sub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=</t>
    </r>
  </si>
  <si>
    <t>Доля муниципальных учреждений, подведомственных ГАСБ, в которых соотношение средней заработной платы руководителей учреждения и их заместителей к средней заработной плате работников учреждения превышает 5 раз</t>
  </si>
  <si>
    <r>
      <t>П</t>
    </r>
    <r>
      <rPr>
        <vertAlign val="sub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 =</t>
    </r>
  </si>
  <si>
    <t xml:space="preserve">Доля руководителей органов администрации – главных распорядителей бюджетных средств бюджета города Оренбурга, руководителей учреждений, для которых оплата их труда определяется с учетом результатов их профессиональной деятельности </t>
  </si>
  <si>
    <r>
      <t>A</t>
    </r>
    <r>
      <rPr>
        <vertAlign val="subscript"/>
        <sz val="10"/>
        <color theme="1"/>
        <rFont val="Times New Roman"/>
        <family val="1"/>
        <charset val="204"/>
      </rPr>
      <t>1</t>
    </r>
  </si>
  <si>
    <r>
      <t>A</t>
    </r>
    <r>
      <rPr>
        <vertAlign val="subscript"/>
        <sz val="10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</si>
  <si>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</si>
  <si>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A</t>
    </r>
    <r>
      <rPr>
        <vertAlign val="subscript"/>
        <sz val="10"/>
        <color theme="1"/>
        <rFont val="Times New Roman"/>
        <family val="1"/>
        <charset val="204"/>
      </rPr>
      <t>4</t>
    </r>
  </si>
  <si>
    <r>
      <t>B</t>
    </r>
    <r>
      <rPr>
        <vertAlign val="subscript"/>
        <sz val="10"/>
        <color theme="1"/>
        <rFont val="Times New Roman"/>
        <family val="1"/>
        <charset val="204"/>
      </rPr>
      <t>1</t>
    </r>
  </si>
  <si>
    <r>
      <t>B</t>
    </r>
    <r>
      <rPr>
        <vertAlign val="subscript"/>
        <sz val="10"/>
        <color theme="1"/>
        <rFont val="Times New Roman"/>
        <family val="1"/>
        <charset val="204"/>
      </rPr>
      <t>2</t>
    </r>
  </si>
  <si>
    <r>
      <t>B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</si>
  <si>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B</t>
    </r>
    <r>
      <rPr>
        <vertAlign val="subscript"/>
        <sz val="10"/>
        <color theme="1"/>
        <rFont val="Times New Roman"/>
        <family val="1"/>
        <charset val="204"/>
      </rPr>
      <t>4</t>
    </r>
  </si>
  <si>
    <t xml:space="preserve">Доля муниципальных, учреждений, подведомственных ГАСБ, муниципальные задания которых считаются выполненными в полном объеме, в общем количестве муниципальных учреждений, которым установлены муниципальные задания </t>
  </si>
  <si>
    <r>
      <t>П</t>
    </r>
    <r>
      <rPr>
        <vertAlign val="subscript"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</si>
  <si>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 =</t>
    </r>
  </si>
  <si>
    <t>Доля средств, возвращенных муниципальными учреждениями в доход местного бюджета в связи с невыполнением  показателей объема муниципального задания, в общем объеме средств, подлежащих возврату по указанной причине</t>
  </si>
  <si>
    <t>Наличие правого акта, устанавливающего возможность применения финансовых санкции (штрафы, изъятия) за нарушение условий выполнения муниципального задания</t>
  </si>
  <si>
    <r>
      <t>П</t>
    </r>
    <r>
      <rPr>
        <vertAlign val="subscript"/>
        <sz val="10"/>
        <color theme="1"/>
        <rFont val="Times New Roman"/>
        <family val="1"/>
        <charset val="204"/>
      </rPr>
      <t>15</t>
    </r>
    <r>
      <rPr>
        <sz val="10"/>
        <color theme="1"/>
        <rFont val="Times New Roman"/>
        <family val="1"/>
        <charset val="204"/>
      </rPr>
      <t xml:space="preserve"> =</t>
    </r>
  </si>
  <si>
    <t>Исполнение по субсидиям на выполнение муниципального задания, субсидиям  на иные цели и субсидиям на капвложения</t>
  </si>
  <si>
    <r>
      <t>П</t>
    </r>
    <r>
      <rPr>
        <vertAlign val="subscript"/>
        <sz val="10"/>
        <rFont val="Times New Roman"/>
        <family val="1"/>
        <charset val="204"/>
      </rPr>
      <t>18</t>
    </r>
    <r>
      <rPr>
        <sz val="10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</si>
  <si>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19</t>
    </r>
    <r>
      <rPr>
        <sz val="10"/>
        <color theme="1"/>
        <rFont val="Times New Roman"/>
        <family val="1"/>
        <charset val="204"/>
      </rPr>
      <t>=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</si>
  <si>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20</t>
    </r>
    <r>
      <rPr>
        <sz val="10"/>
        <color theme="1"/>
        <rFont val="Times New Roman"/>
        <family val="1"/>
        <charset val="204"/>
      </rPr>
      <t>=</t>
    </r>
  </si>
  <si>
    <t>Наличие / Отсутствие 
на каждую отчетную дату</t>
  </si>
  <si>
    <r>
      <t>П</t>
    </r>
    <r>
      <rPr>
        <vertAlign val="subscript"/>
        <sz val="10"/>
        <color theme="1"/>
        <rFont val="Times New Roman"/>
        <family val="1"/>
        <charset val="204"/>
      </rPr>
      <t>21</t>
    </r>
    <r>
      <rPr>
        <sz val="10"/>
        <color theme="1"/>
        <rFont val="Times New Roman"/>
        <family val="1"/>
        <charset val="204"/>
      </rPr>
      <t>=</t>
    </r>
  </si>
  <si>
    <t>Наличие просроченной кредиторской задолженности ГАСБ и муниципальных учреждений по страховым взносам в государственные внебюджетные фонды</t>
  </si>
  <si>
    <r>
      <t>П</t>
    </r>
    <r>
      <rPr>
        <vertAlign val="subscript"/>
        <sz val="10"/>
        <color theme="1"/>
        <rFont val="Times New Roman"/>
        <family val="1"/>
        <charset val="204"/>
      </rPr>
      <t>24</t>
    </r>
    <r>
      <rPr>
        <sz val="10"/>
        <color theme="1"/>
        <rFont val="Times New Roman"/>
        <family val="1"/>
        <charset val="204"/>
      </rPr>
      <t xml:space="preserve"> =</t>
    </r>
  </si>
  <si>
    <t xml:space="preserve">Доля просроченной дебиторской задолженности в общем объеме расходов      </t>
  </si>
  <si>
    <r>
      <t>П</t>
    </r>
    <r>
      <rPr>
        <vertAlign val="subscript"/>
        <sz val="10"/>
        <color theme="1"/>
        <rFont val="Times New Roman"/>
        <family val="1"/>
        <charset val="204"/>
      </rPr>
      <t>25</t>
    </r>
    <r>
      <rPr>
        <sz val="10"/>
        <color theme="1"/>
        <rFont val="Times New Roman"/>
        <family val="1"/>
        <charset val="204"/>
      </rPr>
      <t>=</t>
    </r>
  </si>
  <si>
    <t xml:space="preserve">Отсутствие </t>
  </si>
  <si>
    <t xml:space="preserve">Наличие /
</t>
  </si>
  <si>
    <t xml:space="preserve">Проведение независимой оценки качества условий оказания услуг организациями культуры и условий осуществления образовательной деятельности организациями, осуществляющими образовательную деятельность    </t>
  </si>
  <si>
    <t xml:space="preserve">Предоставление типовых муниципальных услуг в электронной форме с использованием Единого портала государственных и муниципальных услуг              </t>
  </si>
  <si>
    <r>
      <t>П</t>
    </r>
    <r>
      <rPr>
        <vertAlign val="subscript"/>
        <sz val="10"/>
        <color theme="1"/>
        <rFont val="Times New Roman"/>
        <family val="1"/>
        <charset val="204"/>
      </rPr>
      <t>26</t>
    </r>
    <r>
      <rPr>
        <sz val="10"/>
        <color theme="1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</si>
  <si>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27</t>
    </r>
    <r>
      <rPr>
        <sz val="10"/>
        <color theme="1"/>
        <rFont val="Times New Roman"/>
        <family val="1"/>
        <charset val="204"/>
      </rPr>
      <t xml:space="preserve"> =</t>
    </r>
  </si>
  <si>
    <t>Соблюдение сроков представления ГАСБ годовой бюджетной отчетности</t>
  </si>
  <si>
    <r>
      <t>П</t>
    </r>
    <r>
      <rPr>
        <vertAlign val="subscript"/>
        <sz val="10"/>
        <color theme="1"/>
        <rFont val="Times New Roman"/>
        <family val="1"/>
        <charset val="204"/>
      </rPr>
      <t>28</t>
    </r>
    <r>
      <rPr>
        <sz val="10"/>
        <color theme="1"/>
        <rFont val="Times New Roman"/>
        <family val="1"/>
        <charset val="204"/>
      </rPr>
      <t>=</t>
    </r>
  </si>
  <si>
    <t>Соблюдено</t>
  </si>
  <si>
    <t>Нарушено</t>
  </si>
  <si>
    <t>Нарушение порядка формирования и представления сводной, консолидированной бюджетной отчетности</t>
  </si>
  <si>
    <t>Раскрытие информации на сайте www.bus.gov.ru</t>
  </si>
  <si>
    <t xml:space="preserve">Размещение информации о результатах деятельности ГАСБ за отчетный год на официальном сайте ГАСБ и/или города Оренбурга  </t>
  </si>
  <si>
    <r>
      <t>П</t>
    </r>
    <r>
      <rPr>
        <vertAlign val="subscript"/>
        <sz val="10"/>
        <rFont val="Times New Roman"/>
        <family val="1"/>
        <charset val="204"/>
      </rPr>
      <t>31</t>
    </r>
    <r>
      <rPr>
        <sz val="10"/>
        <rFont val="Times New Roman"/>
        <family val="1"/>
        <charset val="204"/>
      </rPr>
      <t>=</t>
    </r>
  </si>
  <si>
    <t>Наличие бюджетных правонарушений</t>
  </si>
  <si>
    <r>
      <t>П</t>
    </r>
    <r>
      <rPr>
        <vertAlign val="subscript"/>
        <sz val="10"/>
        <rFont val="Times New Roman"/>
        <family val="1"/>
        <charset val="204"/>
      </rPr>
      <t>32</t>
    </r>
    <r>
      <rPr>
        <sz val="10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</si>
  <si>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rFont val="Times New Roman"/>
        <family val="1"/>
        <charset val="204"/>
      </rPr>
      <t>33</t>
    </r>
    <r>
      <rPr>
        <sz val="10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</si>
  <si>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rFont val="Times New Roman"/>
        <family val="1"/>
        <charset val="204"/>
      </rPr>
      <t>34</t>
    </r>
    <r>
      <rPr>
        <sz val="10"/>
        <rFont val="Times New Roman"/>
        <family val="1"/>
        <charset val="204"/>
      </rPr>
      <t xml:space="preserve"> =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</si>
  <si>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35</t>
    </r>
    <r>
      <rPr>
        <sz val="10"/>
        <color theme="1"/>
        <rFont val="Times New Roman"/>
        <family val="1"/>
        <charset val="204"/>
      </rPr>
      <t xml:space="preserve"> =</t>
    </r>
  </si>
  <si>
    <t xml:space="preserve">Качество подготовки платежных документов </t>
  </si>
  <si>
    <t xml:space="preserve">Несоблюдение правил планирования закупок, качество подготовки документов, сформированных муниципальными заказчиками </t>
  </si>
  <si>
    <r>
      <t>П</t>
    </r>
    <r>
      <rPr>
        <vertAlign val="subscript"/>
        <sz val="10"/>
        <color theme="1"/>
        <rFont val="Times New Roman"/>
        <family val="1"/>
        <charset val="204"/>
      </rPr>
      <t xml:space="preserve">36 </t>
    </r>
    <r>
      <rPr>
        <sz val="10"/>
        <color theme="1"/>
        <rFont val="Times New Roman"/>
        <family val="1"/>
        <charset val="204"/>
      </rPr>
      <t>=</t>
    </r>
  </si>
  <si>
    <t xml:space="preserve">Динамика просроченной дебиторской задолженности по  доходам     </t>
  </si>
  <si>
    <t>Количество изменений, вносимых в решение о бюджете города (в части уточнения расходов бюджета)</t>
  </si>
  <si>
    <t>Соответствует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</si>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</sst>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"/>
    <numFmt numFmtId="167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/>
    <xf numFmtId="0" fontId="15" fillId="0" borderId="0"/>
  </cellStyleXfs>
  <cellXfs count="73">
    <xf numFmtId="0" fontId="0" fillId="0" borderId="0" xfId="0"/>
    <xf numFmtId="0" fontId="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5" fontId="1" fillId="8" borderId="1" xfId="0" applyNumberFormat="1" applyFont="1" applyFill="1" applyBorder="1" applyAlignment="1">
      <alignment horizontal="right" vertical="top" wrapText="1"/>
    </xf>
    <xf numFmtId="165" fontId="2" fillId="8" borderId="1" xfId="0" applyNumberFormat="1" applyFont="1" applyFill="1" applyBorder="1" applyAlignment="1">
      <alignment horizontal="right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 vertical="top" wrapText="1"/>
    </xf>
    <xf numFmtId="165" fontId="1" fillId="8" borderId="1" xfId="0" applyNumberFormat="1" applyFont="1" applyFill="1" applyBorder="1" applyAlignment="1">
      <alignment horizontal="right" vertical="top"/>
    </xf>
    <xf numFmtId="165" fontId="1" fillId="8" borderId="1" xfId="4" applyNumberFormat="1" applyFont="1" applyFill="1" applyBorder="1" applyAlignment="1">
      <alignment horizontal="center" vertical="top" wrapText="1"/>
    </xf>
    <xf numFmtId="165" fontId="1" fillId="8" borderId="1" xfId="0" applyNumberFormat="1" applyFont="1" applyFill="1" applyBorder="1" applyAlignment="1">
      <alignment vertical="center" wrapText="1"/>
    </xf>
    <xf numFmtId="165" fontId="13" fillId="8" borderId="1" xfId="4" applyNumberFormat="1" applyFill="1" applyBorder="1" applyAlignment="1">
      <alignment horizontal="right" vertical="top" wrapText="1"/>
    </xf>
    <xf numFmtId="165" fontId="16" fillId="8" borderId="1" xfId="4" applyNumberFormat="1" applyFont="1" applyFill="1" applyBorder="1" applyAlignment="1">
      <alignment horizontal="right" vertical="top" wrapText="1"/>
    </xf>
    <xf numFmtId="164" fontId="1" fillId="6" borderId="6" xfId="0" applyNumberFormat="1" applyFont="1" applyFill="1" applyBorder="1" applyAlignment="1">
      <alignment horizontal="center" vertical="top" wrapText="1"/>
    </xf>
    <xf numFmtId="167" fontId="1" fillId="8" borderId="1" xfId="0" applyNumberFormat="1" applyFont="1" applyFill="1" applyBorder="1" applyAlignment="1">
      <alignment horizontal="right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65" fontId="1" fillId="8" borderId="6" xfId="0" applyNumberFormat="1" applyFont="1" applyFill="1" applyBorder="1" applyAlignment="1">
      <alignment horizontal="center" vertical="top" wrapText="1"/>
    </xf>
    <xf numFmtId="165" fontId="1" fillId="8" borderId="7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top" wrapText="1"/>
    </xf>
    <xf numFmtId="166" fontId="2" fillId="0" borderId="6" xfId="0" applyNumberFormat="1" applyFont="1" applyBorder="1" applyAlignment="1">
      <alignment horizontal="center" vertical="top" wrapText="1"/>
    </xf>
    <xf numFmtId="166" fontId="2" fillId="0" borderId="8" xfId="0" applyNumberFormat="1" applyFont="1" applyBorder="1" applyAlignment="1">
      <alignment horizontal="center" vertical="top" wrapText="1"/>
    </xf>
    <xf numFmtId="166" fontId="2" fillId="0" borderId="7" xfId="0" applyNumberFormat="1" applyFont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5" fontId="1" fillId="9" borderId="6" xfId="0" applyNumberFormat="1" applyFont="1" applyFill="1" applyBorder="1" applyAlignment="1">
      <alignment horizontal="center" vertical="top" wrapText="1"/>
    </xf>
    <xf numFmtId="165" fontId="1" fillId="9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2" fillId="2" borderId="0" xfId="3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7">
    <cellStyle name="Гиперссылка" xfId="3" builtinId="8"/>
    <cellStyle name="Нейтральный" xfId="4" builtinId="28"/>
    <cellStyle name="Обычный" xfId="0" builtinId="0"/>
    <cellStyle name="Обычный 2" xfId="1"/>
    <cellStyle name="Обычный 3" xfId="2"/>
    <cellStyle name="Обычный 4" xfId="5"/>
    <cellStyle name="Обычн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lod@admin.orenbur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workbookViewId="0">
      <selection activeCell="A92" sqref="A92:XFD1048576"/>
    </sheetView>
  </sheetViews>
  <sheetFormatPr defaultColWidth="0" defaultRowHeight="15" zeroHeight="1" x14ac:dyDescent="0.25"/>
  <cols>
    <col min="1" max="1" width="4.7109375" style="3" customWidth="1"/>
    <col min="2" max="2" width="35.85546875" style="3" customWidth="1"/>
    <col min="3" max="3" width="6.28515625" style="2" customWidth="1"/>
    <col min="4" max="4" width="11" style="3" customWidth="1"/>
    <col min="5" max="5" width="16" style="3" customWidth="1"/>
    <col min="6" max="6" width="11.140625" style="3" customWidth="1"/>
    <col min="7" max="7" width="13.5703125" style="3" customWidth="1"/>
    <col min="8" max="8" width="9.140625" style="3" hidden="1"/>
    <col min="9" max="9" width="0" style="3" hidden="1"/>
    <col min="10" max="16384" width="9.140625" style="3" hidden="1"/>
  </cols>
  <sheetData>
    <row r="1" spans="1:7" x14ac:dyDescent="0.25"/>
    <row r="2" spans="1:7" ht="16.5" x14ac:dyDescent="0.25">
      <c r="A2" s="62" t="s">
        <v>41</v>
      </c>
      <c r="B2" s="62"/>
      <c r="C2" s="62"/>
      <c r="D2" s="62"/>
      <c r="E2" s="62"/>
      <c r="F2" s="4" t="s">
        <v>114</v>
      </c>
      <c r="G2" s="10"/>
    </row>
    <row r="3" spans="1:7" ht="18.75" x14ac:dyDescent="0.25">
      <c r="A3" s="5"/>
      <c r="B3" s="5"/>
      <c r="C3" s="5"/>
      <c r="D3" s="5"/>
      <c r="E3" s="5"/>
      <c r="F3" s="5"/>
      <c r="G3" s="11"/>
    </row>
    <row r="4" spans="1:7" ht="16.5" x14ac:dyDescent="0.25">
      <c r="A4" s="63" t="s">
        <v>43</v>
      </c>
      <c r="B4" s="64"/>
      <c r="C4" s="65" t="s">
        <v>44</v>
      </c>
      <c r="D4" s="65"/>
      <c r="E4" s="65"/>
      <c r="F4" s="65"/>
      <c r="G4" s="65"/>
    </row>
    <row r="5" spans="1:7" ht="16.5" x14ac:dyDescent="0.25">
      <c r="A5" s="66" t="s">
        <v>42</v>
      </c>
      <c r="B5" s="67"/>
      <c r="C5" s="68" t="s">
        <v>45</v>
      </c>
      <c r="D5" s="69"/>
      <c r="E5" s="69"/>
      <c r="F5" s="69"/>
      <c r="G5" s="69"/>
    </row>
    <row r="6" spans="1:7" x14ac:dyDescent="0.25"/>
    <row r="7" spans="1:7" ht="15" customHeight="1" x14ac:dyDescent="0.25">
      <c r="A7" s="70" t="s">
        <v>0</v>
      </c>
      <c r="B7" s="70" t="s">
        <v>1</v>
      </c>
      <c r="C7" s="70"/>
      <c r="D7" s="72" t="s">
        <v>3</v>
      </c>
      <c r="E7" s="72"/>
      <c r="F7" s="72"/>
      <c r="G7" s="70" t="s">
        <v>2</v>
      </c>
    </row>
    <row r="8" spans="1:7" x14ac:dyDescent="0.25">
      <c r="A8" s="71"/>
      <c r="B8" s="71"/>
      <c r="C8" s="71"/>
      <c r="D8" s="19" t="s">
        <v>4</v>
      </c>
      <c r="E8" s="19" t="s">
        <v>5</v>
      </c>
      <c r="F8" s="19" t="s">
        <v>6</v>
      </c>
      <c r="G8" s="71"/>
    </row>
    <row r="9" spans="1:7" x14ac:dyDescent="0.25">
      <c r="A9" s="19">
        <v>1</v>
      </c>
      <c r="B9" s="19">
        <v>2</v>
      </c>
      <c r="C9" s="1">
        <v>3</v>
      </c>
      <c r="D9" s="19">
        <v>5</v>
      </c>
      <c r="E9" s="19">
        <v>6</v>
      </c>
      <c r="F9" s="19">
        <v>7</v>
      </c>
      <c r="G9" s="19">
        <v>4</v>
      </c>
    </row>
    <row r="10" spans="1:7" ht="15" customHeight="1" x14ac:dyDescent="0.25">
      <c r="A10" s="44" t="s">
        <v>33</v>
      </c>
      <c r="B10" s="45"/>
      <c r="C10" s="45"/>
      <c r="D10" s="45"/>
      <c r="E10" s="45"/>
      <c r="F10" s="45"/>
      <c r="G10" s="45"/>
    </row>
    <row r="11" spans="1:7" ht="15" customHeight="1" x14ac:dyDescent="0.25">
      <c r="A11" s="48">
        <v>1</v>
      </c>
      <c r="B11" s="34" t="s">
        <v>52</v>
      </c>
      <c r="C11" s="34" t="s">
        <v>7</v>
      </c>
      <c r="D11" s="6" t="s">
        <v>55</v>
      </c>
      <c r="E11" s="18" t="s">
        <v>8</v>
      </c>
      <c r="F11" s="21">
        <v>29.55489</v>
      </c>
      <c r="G11" s="60" t="str">
        <f>IF(F12=0,"Нет п.плана", ABS(1-F11/F12))</f>
        <v>Нет п.плана</v>
      </c>
    </row>
    <row r="12" spans="1:7" x14ac:dyDescent="0.25">
      <c r="A12" s="48"/>
      <c r="B12" s="50"/>
      <c r="C12" s="50"/>
      <c r="D12" s="6" t="s">
        <v>56</v>
      </c>
      <c r="E12" s="18" t="s">
        <v>8</v>
      </c>
      <c r="F12" s="21">
        <v>0</v>
      </c>
      <c r="G12" s="61"/>
    </row>
    <row r="13" spans="1:7" ht="15" customHeight="1" x14ac:dyDescent="0.25">
      <c r="A13" s="48">
        <v>2</v>
      </c>
      <c r="B13" s="34" t="s">
        <v>47</v>
      </c>
      <c r="C13" s="34" t="s">
        <v>9</v>
      </c>
      <c r="D13" s="6" t="s">
        <v>55</v>
      </c>
      <c r="E13" s="18" t="s">
        <v>8</v>
      </c>
      <c r="F13" s="21">
        <v>24410.79</v>
      </c>
      <c r="G13" s="60">
        <f>F13/F14</f>
        <v>1</v>
      </c>
    </row>
    <row r="14" spans="1:7" x14ac:dyDescent="0.25">
      <c r="A14" s="48"/>
      <c r="B14" s="50"/>
      <c r="C14" s="50"/>
      <c r="D14" s="6" t="s">
        <v>56</v>
      </c>
      <c r="E14" s="18" t="s">
        <v>8</v>
      </c>
      <c r="F14" s="21">
        <v>24410.79</v>
      </c>
      <c r="G14" s="61"/>
    </row>
    <row r="15" spans="1:7" ht="40.5" customHeight="1" x14ac:dyDescent="0.25">
      <c r="A15" s="48">
        <v>3</v>
      </c>
      <c r="B15" s="34" t="s">
        <v>57</v>
      </c>
      <c r="C15" s="34" t="s">
        <v>34</v>
      </c>
      <c r="D15" s="6" t="s">
        <v>55</v>
      </c>
      <c r="E15" s="18" t="s">
        <v>8</v>
      </c>
      <c r="F15" s="21">
        <v>14952.91</v>
      </c>
      <c r="G15" s="55">
        <f>F15/F16</f>
        <v>1</v>
      </c>
    </row>
    <row r="16" spans="1:7" ht="40.5" customHeight="1" x14ac:dyDescent="0.25">
      <c r="A16" s="48"/>
      <c r="B16" s="50"/>
      <c r="C16" s="50"/>
      <c r="D16" s="6" t="s">
        <v>56</v>
      </c>
      <c r="E16" s="18" t="s">
        <v>8</v>
      </c>
      <c r="F16" s="21">
        <v>14952.91</v>
      </c>
      <c r="G16" s="59"/>
    </row>
    <row r="17" spans="1:7" ht="21.75" customHeight="1" x14ac:dyDescent="0.25">
      <c r="A17" s="48">
        <v>4</v>
      </c>
      <c r="B17" s="34" t="s">
        <v>59</v>
      </c>
      <c r="C17" s="34" t="s">
        <v>13</v>
      </c>
      <c r="D17" s="6" t="s">
        <v>55</v>
      </c>
      <c r="E17" s="18" t="s">
        <v>12</v>
      </c>
      <c r="F17" s="21">
        <v>3</v>
      </c>
      <c r="G17" s="36">
        <f>F17/F18</f>
        <v>0.75</v>
      </c>
    </row>
    <row r="18" spans="1:7" ht="21.75" customHeight="1" x14ac:dyDescent="0.25">
      <c r="A18" s="48"/>
      <c r="B18" s="35"/>
      <c r="C18" s="35"/>
      <c r="D18" s="6" t="s">
        <v>56</v>
      </c>
      <c r="E18" s="18" t="s">
        <v>12</v>
      </c>
      <c r="F18" s="21">
        <v>4</v>
      </c>
      <c r="G18" s="37"/>
    </row>
    <row r="19" spans="1:7" ht="16.5" customHeight="1" x14ac:dyDescent="0.25">
      <c r="A19" s="32">
        <v>5</v>
      </c>
      <c r="B19" s="40" t="s">
        <v>14</v>
      </c>
      <c r="C19" s="40" t="s">
        <v>58</v>
      </c>
      <c r="D19" s="6" t="s">
        <v>55</v>
      </c>
      <c r="E19" s="7" t="s">
        <v>8</v>
      </c>
      <c r="F19" s="27">
        <v>1130.81</v>
      </c>
      <c r="G19" s="36">
        <f>ABS(F19)/F20</f>
        <v>4.7886441467407989E-2</v>
      </c>
    </row>
    <row r="20" spans="1:7" x14ac:dyDescent="0.25">
      <c r="A20" s="33"/>
      <c r="B20" s="41"/>
      <c r="C20" s="41"/>
      <c r="D20" s="6" t="s">
        <v>56</v>
      </c>
      <c r="E20" s="7" t="s">
        <v>8</v>
      </c>
      <c r="F20" s="21">
        <f>SUM(F32:F35)</f>
        <v>23614.4087</v>
      </c>
      <c r="G20" s="37"/>
    </row>
    <row r="21" spans="1:7" ht="39.75" customHeight="1" x14ac:dyDescent="0.25">
      <c r="A21" s="7">
        <v>6</v>
      </c>
      <c r="B21" s="8" t="s">
        <v>112</v>
      </c>
      <c r="C21" s="8" t="s">
        <v>15</v>
      </c>
      <c r="D21" s="6" t="s">
        <v>55</v>
      </c>
      <c r="E21" s="7" t="s">
        <v>12</v>
      </c>
      <c r="F21" s="21">
        <v>4</v>
      </c>
      <c r="G21" s="9">
        <f>F21</f>
        <v>4</v>
      </c>
    </row>
    <row r="22" spans="1:7" ht="51" x14ac:dyDescent="0.25">
      <c r="A22" s="7">
        <v>7</v>
      </c>
      <c r="B22" s="8" t="s">
        <v>17</v>
      </c>
      <c r="C22" s="8" t="s">
        <v>16</v>
      </c>
      <c r="D22" s="6" t="s">
        <v>55</v>
      </c>
      <c r="E22" s="7" t="s">
        <v>12</v>
      </c>
      <c r="F22" s="21">
        <v>12</v>
      </c>
      <c r="G22" s="9">
        <f>F22</f>
        <v>12</v>
      </c>
    </row>
    <row r="23" spans="1:7" ht="18.75" customHeight="1" x14ac:dyDescent="0.25">
      <c r="A23" s="48">
        <v>8</v>
      </c>
      <c r="B23" s="34" t="s">
        <v>46</v>
      </c>
      <c r="C23" s="34" t="s">
        <v>61</v>
      </c>
      <c r="D23" s="34" t="s">
        <v>60</v>
      </c>
      <c r="E23" s="12" t="s">
        <v>10</v>
      </c>
      <c r="F23" s="57" t="s">
        <v>113</v>
      </c>
      <c r="G23" s="36" t="str">
        <f>F23</f>
        <v>Соответствует</v>
      </c>
    </row>
    <row r="24" spans="1:7" ht="18.75" customHeight="1" x14ac:dyDescent="0.25">
      <c r="A24" s="48"/>
      <c r="B24" s="35"/>
      <c r="C24" s="35"/>
      <c r="D24" s="35"/>
      <c r="E24" s="12" t="s">
        <v>11</v>
      </c>
      <c r="F24" s="58"/>
      <c r="G24" s="37"/>
    </row>
    <row r="25" spans="1:7" ht="26.25" customHeight="1" x14ac:dyDescent="0.25">
      <c r="A25" s="38">
        <v>9</v>
      </c>
      <c r="B25" s="40" t="s">
        <v>62</v>
      </c>
      <c r="C25" s="40" t="s">
        <v>63</v>
      </c>
      <c r="D25" s="6" t="s">
        <v>55</v>
      </c>
      <c r="E25" s="20" t="s">
        <v>12</v>
      </c>
      <c r="F25" s="21">
        <v>0</v>
      </c>
      <c r="G25" s="36">
        <f>F25/F26</f>
        <v>0</v>
      </c>
    </row>
    <row r="26" spans="1:7" ht="26.25" customHeight="1" x14ac:dyDescent="0.25">
      <c r="A26" s="39"/>
      <c r="B26" s="41"/>
      <c r="C26" s="41"/>
      <c r="D26" s="6" t="s">
        <v>56</v>
      </c>
      <c r="E26" s="20" t="s">
        <v>12</v>
      </c>
      <c r="F26" s="21">
        <v>1</v>
      </c>
      <c r="G26" s="37"/>
    </row>
    <row r="27" spans="1:7" ht="45" customHeight="1" x14ac:dyDescent="0.25">
      <c r="A27" s="48">
        <v>10</v>
      </c>
      <c r="B27" s="34" t="s">
        <v>64</v>
      </c>
      <c r="C27" s="34" t="s">
        <v>19</v>
      </c>
      <c r="D27" s="6" t="s">
        <v>55</v>
      </c>
      <c r="E27" s="18" t="s">
        <v>12</v>
      </c>
      <c r="F27" s="21">
        <v>2</v>
      </c>
      <c r="G27" s="36">
        <f>F27/F28</f>
        <v>1</v>
      </c>
    </row>
    <row r="28" spans="1:7" ht="45" customHeight="1" x14ac:dyDescent="0.25">
      <c r="A28" s="48"/>
      <c r="B28" s="35"/>
      <c r="C28" s="35"/>
      <c r="D28" s="6" t="s">
        <v>56</v>
      </c>
      <c r="E28" s="18" t="s">
        <v>12</v>
      </c>
      <c r="F28" s="21">
        <v>2</v>
      </c>
      <c r="G28" s="37"/>
    </row>
    <row r="29" spans="1:7" ht="15" customHeight="1" x14ac:dyDescent="0.25">
      <c r="A29" s="44" t="s">
        <v>35</v>
      </c>
      <c r="B29" s="45"/>
      <c r="C29" s="45"/>
      <c r="D29" s="45"/>
      <c r="E29" s="45"/>
      <c r="F29" s="45"/>
      <c r="G29" s="45"/>
    </row>
    <row r="30" spans="1:7" ht="15" customHeight="1" x14ac:dyDescent="0.25">
      <c r="A30" s="32">
        <v>11</v>
      </c>
      <c r="B30" s="34" t="s">
        <v>18</v>
      </c>
      <c r="C30" s="34" t="s">
        <v>21</v>
      </c>
      <c r="D30" s="6" t="s">
        <v>55</v>
      </c>
      <c r="E30" s="18" t="s">
        <v>8</v>
      </c>
      <c r="F30" s="21">
        <v>23614.421999999999</v>
      </c>
      <c r="G30" s="36">
        <f>F30/F31</f>
        <v>0.96737639379962703</v>
      </c>
    </row>
    <row r="31" spans="1:7" x14ac:dyDescent="0.25">
      <c r="A31" s="33"/>
      <c r="B31" s="35"/>
      <c r="C31" s="35"/>
      <c r="D31" s="6" t="s">
        <v>56</v>
      </c>
      <c r="E31" s="18" t="s">
        <v>8</v>
      </c>
      <c r="F31" s="21">
        <v>24410.79</v>
      </c>
      <c r="G31" s="37"/>
    </row>
    <row r="32" spans="1:7" x14ac:dyDescent="0.25">
      <c r="A32" s="32">
        <v>12</v>
      </c>
      <c r="B32" s="34" t="s">
        <v>20</v>
      </c>
      <c r="C32" s="34" t="s">
        <v>22</v>
      </c>
      <c r="D32" s="6" t="s">
        <v>65</v>
      </c>
      <c r="E32" s="18" t="s">
        <v>8</v>
      </c>
      <c r="F32" s="21">
        <v>5431.7087000000001</v>
      </c>
      <c r="G32" s="36">
        <f>(F35/((1.1*(F32+F33+F34))/3))-(F39/((1.1*(F36+F37+F38))/3))</f>
        <v>0.15447728944148698</v>
      </c>
    </row>
    <row r="33" spans="1:7" x14ac:dyDescent="0.25">
      <c r="A33" s="49"/>
      <c r="B33" s="50"/>
      <c r="C33" s="50"/>
      <c r="D33" s="6" t="s">
        <v>66</v>
      </c>
      <c r="E33" s="18" t="s">
        <v>8</v>
      </c>
      <c r="F33" s="21">
        <v>5389.3</v>
      </c>
      <c r="G33" s="51"/>
    </row>
    <row r="34" spans="1:7" x14ac:dyDescent="0.25">
      <c r="A34" s="49"/>
      <c r="B34" s="50"/>
      <c r="C34" s="50"/>
      <c r="D34" s="6" t="s">
        <v>67</v>
      </c>
      <c r="E34" s="18" t="s">
        <v>8</v>
      </c>
      <c r="F34" s="21">
        <v>5324.6</v>
      </c>
      <c r="G34" s="51"/>
    </row>
    <row r="35" spans="1:7" x14ac:dyDescent="0.25">
      <c r="A35" s="49"/>
      <c r="B35" s="50"/>
      <c r="C35" s="50"/>
      <c r="D35" s="6" t="s">
        <v>68</v>
      </c>
      <c r="E35" s="18" t="s">
        <v>8</v>
      </c>
      <c r="F35" s="21">
        <v>7468.8</v>
      </c>
      <c r="G35" s="51"/>
    </row>
    <row r="36" spans="1:7" x14ac:dyDescent="0.25">
      <c r="A36" s="49"/>
      <c r="B36" s="50"/>
      <c r="C36" s="50"/>
      <c r="D36" s="6" t="s">
        <v>69</v>
      </c>
      <c r="E36" s="18" t="s">
        <v>8</v>
      </c>
      <c r="F36" s="21">
        <v>4162.4079300000003</v>
      </c>
      <c r="G36" s="51"/>
    </row>
    <row r="37" spans="1:7" x14ac:dyDescent="0.25">
      <c r="A37" s="49"/>
      <c r="B37" s="50"/>
      <c r="C37" s="50"/>
      <c r="D37" s="6" t="s">
        <v>70</v>
      </c>
      <c r="E37" s="18" t="s">
        <v>8</v>
      </c>
      <c r="F37" s="21">
        <v>5378.6281099999997</v>
      </c>
      <c r="G37" s="51"/>
    </row>
    <row r="38" spans="1:7" x14ac:dyDescent="0.25">
      <c r="A38" s="49"/>
      <c r="B38" s="50"/>
      <c r="C38" s="50"/>
      <c r="D38" s="6" t="s">
        <v>71</v>
      </c>
      <c r="E38" s="18" t="s">
        <v>8</v>
      </c>
      <c r="F38" s="21">
        <v>5094.5315899999996</v>
      </c>
      <c r="G38" s="51"/>
    </row>
    <row r="39" spans="1:7" x14ac:dyDescent="0.25">
      <c r="A39" s="33"/>
      <c r="B39" s="35"/>
      <c r="C39" s="35"/>
      <c r="D39" s="6" t="s">
        <v>72</v>
      </c>
      <c r="E39" s="18" t="s">
        <v>8</v>
      </c>
      <c r="F39" s="21">
        <v>5941.2867999999999</v>
      </c>
      <c r="G39" s="37"/>
    </row>
    <row r="40" spans="1:7" ht="42" customHeight="1" x14ac:dyDescent="0.25">
      <c r="A40" s="32">
        <v>13</v>
      </c>
      <c r="B40" s="40" t="s">
        <v>73</v>
      </c>
      <c r="C40" s="40" t="s">
        <v>74</v>
      </c>
      <c r="D40" s="6" t="s">
        <v>55</v>
      </c>
      <c r="E40" s="20" t="s">
        <v>12</v>
      </c>
      <c r="F40" s="21">
        <v>1</v>
      </c>
      <c r="G40" s="36">
        <f>F40/F41</f>
        <v>1</v>
      </c>
    </row>
    <row r="41" spans="1:7" ht="42" customHeight="1" x14ac:dyDescent="0.25">
      <c r="A41" s="33"/>
      <c r="B41" s="41"/>
      <c r="C41" s="41"/>
      <c r="D41" s="6" t="s">
        <v>56</v>
      </c>
      <c r="E41" s="20" t="s">
        <v>12</v>
      </c>
      <c r="F41" s="21">
        <v>1</v>
      </c>
      <c r="G41" s="37"/>
    </row>
    <row r="42" spans="1:7" ht="45.75" customHeight="1" x14ac:dyDescent="0.25">
      <c r="A42" s="32">
        <v>14</v>
      </c>
      <c r="B42" s="40" t="s">
        <v>76</v>
      </c>
      <c r="C42" s="40" t="s">
        <v>75</v>
      </c>
      <c r="D42" s="6" t="s">
        <v>55</v>
      </c>
      <c r="E42" s="7" t="s">
        <v>8</v>
      </c>
      <c r="F42" s="21"/>
      <c r="G42" s="36" t="s">
        <v>51</v>
      </c>
    </row>
    <row r="43" spans="1:7" ht="45.75" customHeight="1" x14ac:dyDescent="0.25">
      <c r="A43" s="33"/>
      <c r="B43" s="41"/>
      <c r="C43" s="41"/>
      <c r="D43" s="6" t="s">
        <v>56</v>
      </c>
      <c r="E43" s="7" t="s">
        <v>8</v>
      </c>
      <c r="F43" s="21"/>
      <c r="G43" s="37"/>
    </row>
    <row r="44" spans="1:7" ht="33.75" customHeight="1" x14ac:dyDescent="0.25">
      <c r="A44" s="48">
        <v>15</v>
      </c>
      <c r="B44" s="34" t="s">
        <v>77</v>
      </c>
      <c r="C44" s="34" t="s">
        <v>78</v>
      </c>
      <c r="D44" s="34" t="s">
        <v>55</v>
      </c>
      <c r="E44" s="12" t="s">
        <v>54</v>
      </c>
      <c r="F44" s="46" t="s">
        <v>53</v>
      </c>
      <c r="G44" s="36" t="str">
        <f>F44</f>
        <v>Отсутствие</v>
      </c>
    </row>
    <row r="45" spans="1:7" ht="33.75" customHeight="1" x14ac:dyDescent="0.25">
      <c r="A45" s="48"/>
      <c r="B45" s="35"/>
      <c r="C45" s="35"/>
      <c r="D45" s="35"/>
      <c r="E45" s="12" t="s">
        <v>53</v>
      </c>
      <c r="F45" s="47"/>
      <c r="G45" s="37"/>
    </row>
    <row r="46" spans="1:7" ht="24.75" customHeight="1" x14ac:dyDescent="0.25">
      <c r="A46" s="32">
        <v>16</v>
      </c>
      <c r="B46" s="34" t="s">
        <v>79</v>
      </c>
      <c r="C46" s="34" t="s">
        <v>37</v>
      </c>
      <c r="D46" s="34" t="s">
        <v>55</v>
      </c>
      <c r="E46" s="18" t="s">
        <v>23</v>
      </c>
      <c r="F46" s="25" t="s">
        <v>54</v>
      </c>
      <c r="G46" s="36" t="str">
        <f>F46</f>
        <v>Наличие</v>
      </c>
    </row>
    <row r="47" spans="1:7" ht="24.75" customHeight="1" x14ac:dyDescent="0.25">
      <c r="A47" s="33"/>
      <c r="B47" s="35"/>
      <c r="C47" s="35"/>
      <c r="D47" s="35"/>
      <c r="E47" s="18" t="s">
        <v>8</v>
      </c>
      <c r="F47" s="31">
        <v>3.0000000000000001E-5</v>
      </c>
      <c r="G47" s="37"/>
    </row>
    <row r="48" spans="1:7" ht="25.5" x14ac:dyDescent="0.25">
      <c r="A48" s="32">
        <v>17</v>
      </c>
      <c r="B48" s="34" t="s">
        <v>24</v>
      </c>
      <c r="C48" s="34" t="s">
        <v>26</v>
      </c>
      <c r="D48" s="34" t="s">
        <v>55</v>
      </c>
      <c r="E48" s="18" t="s">
        <v>23</v>
      </c>
      <c r="F48" s="25" t="s">
        <v>51</v>
      </c>
      <c r="G48" s="36" t="str">
        <f>F48</f>
        <v>Не рассчит.</v>
      </c>
    </row>
    <row r="49" spans="1:7" x14ac:dyDescent="0.25">
      <c r="A49" s="33"/>
      <c r="B49" s="35"/>
      <c r="C49" s="35"/>
      <c r="D49" s="35"/>
      <c r="E49" s="18" t="s">
        <v>8</v>
      </c>
      <c r="F49" s="21"/>
      <c r="G49" s="37"/>
    </row>
    <row r="50" spans="1:7" ht="19.5" customHeight="1" x14ac:dyDescent="0.25">
      <c r="A50" s="38">
        <v>18</v>
      </c>
      <c r="B50" s="40" t="s">
        <v>36</v>
      </c>
      <c r="C50" s="40" t="s">
        <v>80</v>
      </c>
      <c r="D50" s="6" t="s">
        <v>55</v>
      </c>
      <c r="E50" s="7" t="s">
        <v>8</v>
      </c>
      <c r="F50" s="21">
        <v>0</v>
      </c>
      <c r="G50" s="36">
        <f>IF(AND(F50&gt;0,F51=0),"Нет в пр.году",(IF(AND(F50=0,F51=0),0,F50/F51)))</f>
        <v>0</v>
      </c>
    </row>
    <row r="51" spans="1:7" ht="19.5" customHeight="1" x14ac:dyDescent="0.25">
      <c r="A51" s="39"/>
      <c r="B51" s="41"/>
      <c r="C51" s="41"/>
      <c r="D51" s="6" t="s">
        <v>56</v>
      </c>
      <c r="E51" s="7" t="s">
        <v>8</v>
      </c>
      <c r="F51" s="21">
        <v>0</v>
      </c>
      <c r="G51" s="37"/>
    </row>
    <row r="52" spans="1:7" x14ac:dyDescent="0.25">
      <c r="A52" s="32">
        <v>19</v>
      </c>
      <c r="B52" s="34" t="s">
        <v>25</v>
      </c>
      <c r="C52" s="34" t="s">
        <v>81</v>
      </c>
      <c r="D52" s="6" t="s">
        <v>65</v>
      </c>
      <c r="E52" s="18" t="s">
        <v>8</v>
      </c>
      <c r="F52" s="21">
        <v>387.82100000000003</v>
      </c>
      <c r="G52" s="52">
        <f>(F52/F54)-(F53/F55)</f>
        <v>3.6003974620721149E-3</v>
      </c>
    </row>
    <row r="53" spans="1:7" x14ac:dyDescent="0.25">
      <c r="A53" s="49"/>
      <c r="B53" s="50"/>
      <c r="C53" s="50"/>
      <c r="D53" s="6" t="s">
        <v>66</v>
      </c>
      <c r="E53" s="18" t="s">
        <v>8</v>
      </c>
      <c r="F53" s="21">
        <v>263.85000000000002</v>
      </c>
      <c r="G53" s="53"/>
    </row>
    <row r="54" spans="1:7" ht="15" customHeight="1" x14ac:dyDescent="0.25">
      <c r="A54" s="49"/>
      <c r="B54" s="50"/>
      <c r="C54" s="50"/>
      <c r="D54" s="6" t="s">
        <v>69</v>
      </c>
      <c r="E54" s="18" t="s">
        <v>8</v>
      </c>
      <c r="F54" s="21">
        <v>23614.421999999999</v>
      </c>
      <c r="G54" s="53"/>
    </row>
    <row r="55" spans="1:7" x14ac:dyDescent="0.25">
      <c r="A55" s="33"/>
      <c r="B55" s="35"/>
      <c r="C55" s="35"/>
      <c r="D55" s="6" t="s">
        <v>70</v>
      </c>
      <c r="E55" s="18" t="s">
        <v>8</v>
      </c>
      <c r="F55" s="21">
        <v>20576.854429999999</v>
      </c>
      <c r="G55" s="54"/>
    </row>
    <row r="56" spans="1:7" ht="51" x14ac:dyDescent="0.25">
      <c r="A56" s="32">
        <v>20</v>
      </c>
      <c r="B56" s="34" t="s">
        <v>27</v>
      </c>
      <c r="C56" s="34" t="s">
        <v>82</v>
      </c>
      <c r="D56" s="34" t="s">
        <v>55</v>
      </c>
      <c r="E56" s="12" t="s">
        <v>83</v>
      </c>
      <c r="F56" s="24" t="s">
        <v>53</v>
      </c>
      <c r="G56" s="38" t="str">
        <f>F56</f>
        <v>Отсутствие</v>
      </c>
    </row>
    <row r="57" spans="1:7" x14ac:dyDescent="0.25">
      <c r="A57" s="33"/>
      <c r="B57" s="35"/>
      <c r="C57" s="35"/>
      <c r="D57" s="35"/>
      <c r="E57" s="18" t="s">
        <v>8</v>
      </c>
      <c r="F57" s="21">
        <v>0</v>
      </c>
      <c r="G57" s="39"/>
    </row>
    <row r="58" spans="1:7" ht="50.25" customHeight="1" x14ac:dyDescent="0.25">
      <c r="A58" s="32">
        <v>21</v>
      </c>
      <c r="B58" s="34" t="s">
        <v>85</v>
      </c>
      <c r="C58" s="34" t="s">
        <v>84</v>
      </c>
      <c r="D58" s="34" t="s">
        <v>55</v>
      </c>
      <c r="E58" s="12" t="s">
        <v>83</v>
      </c>
      <c r="F58" s="24" t="s">
        <v>53</v>
      </c>
      <c r="G58" s="38" t="str">
        <f>F58</f>
        <v>Отсутствие</v>
      </c>
    </row>
    <row r="59" spans="1:7" ht="14.25" customHeight="1" x14ac:dyDescent="0.25">
      <c r="A59" s="33"/>
      <c r="B59" s="35"/>
      <c r="C59" s="35"/>
      <c r="D59" s="35"/>
      <c r="E59" s="18" t="s">
        <v>8</v>
      </c>
      <c r="F59" s="21">
        <v>0</v>
      </c>
      <c r="G59" s="39"/>
    </row>
    <row r="60" spans="1:7" ht="16.5" customHeight="1" x14ac:dyDescent="0.25">
      <c r="A60" s="32">
        <v>22</v>
      </c>
      <c r="B60" s="34" t="s">
        <v>38</v>
      </c>
      <c r="C60" s="34" t="s">
        <v>28</v>
      </c>
      <c r="D60" s="6" t="s">
        <v>65</v>
      </c>
      <c r="E60" s="18" t="s">
        <v>8</v>
      </c>
      <c r="F60" s="22">
        <v>274.995</v>
      </c>
      <c r="G60" s="52">
        <f>(F61/F63)-(F60/F62)</f>
        <v>-9.280130868129597E-3</v>
      </c>
    </row>
    <row r="61" spans="1:7" ht="16.5" customHeight="1" x14ac:dyDescent="0.25">
      <c r="A61" s="49"/>
      <c r="B61" s="50"/>
      <c r="C61" s="50"/>
      <c r="D61" s="6" t="s">
        <v>66</v>
      </c>
      <c r="E61" s="18" t="s">
        <v>8</v>
      </c>
      <c r="F61" s="21">
        <v>96.444999999999993</v>
      </c>
      <c r="G61" s="53"/>
    </row>
    <row r="62" spans="1:7" ht="16.5" customHeight="1" x14ac:dyDescent="0.25">
      <c r="A62" s="49"/>
      <c r="B62" s="50"/>
      <c r="C62" s="50"/>
      <c r="D62" s="6" t="s">
        <v>69</v>
      </c>
      <c r="E62" s="18" t="s">
        <v>8</v>
      </c>
      <c r="F62" s="21">
        <v>20576.854429999999</v>
      </c>
      <c r="G62" s="53"/>
    </row>
    <row r="63" spans="1:7" ht="16.5" customHeight="1" x14ac:dyDescent="0.25">
      <c r="A63" s="33"/>
      <c r="B63" s="35"/>
      <c r="C63" s="35"/>
      <c r="D63" s="6" t="s">
        <v>70</v>
      </c>
      <c r="E63" s="18" t="s">
        <v>8</v>
      </c>
      <c r="F63" s="21">
        <v>23614.421999999999</v>
      </c>
      <c r="G63" s="54"/>
    </row>
    <row r="64" spans="1:7" ht="19.5" customHeight="1" x14ac:dyDescent="0.25">
      <c r="A64" s="32">
        <v>23</v>
      </c>
      <c r="B64" s="34" t="s">
        <v>111</v>
      </c>
      <c r="C64" s="34" t="s">
        <v>29</v>
      </c>
      <c r="D64" s="6" t="s">
        <v>55</v>
      </c>
      <c r="E64" s="18" t="s">
        <v>8</v>
      </c>
      <c r="F64" s="22">
        <v>0</v>
      </c>
      <c r="G64" s="55">
        <f>IF(AND(F64&gt;0,F65=0),0,(IF(F65=0,1,(1-F64/F65))))</f>
        <v>1</v>
      </c>
    </row>
    <row r="65" spans="1:7" ht="23.25" customHeight="1" x14ac:dyDescent="0.25">
      <c r="A65" s="49"/>
      <c r="B65" s="50"/>
      <c r="C65" s="50"/>
      <c r="D65" s="6" t="s">
        <v>56</v>
      </c>
      <c r="E65" s="18" t="s">
        <v>8</v>
      </c>
      <c r="F65" s="22">
        <v>0</v>
      </c>
      <c r="G65" s="56"/>
    </row>
    <row r="66" spans="1:7" ht="23.25" customHeight="1" x14ac:dyDescent="0.25">
      <c r="A66" s="32">
        <v>24</v>
      </c>
      <c r="B66" s="34" t="s">
        <v>87</v>
      </c>
      <c r="C66" s="34" t="s">
        <v>86</v>
      </c>
      <c r="D66" s="6" t="s">
        <v>55</v>
      </c>
      <c r="E66" s="18" t="s">
        <v>8</v>
      </c>
      <c r="F66" s="22">
        <v>0</v>
      </c>
      <c r="G66" s="36">
        <f>F66/F67</f>
        <v>0</v>
      </c>
    </row>
    <row r="67" spans="1:7" x14ac:dyDescent="0.25">
      <c r="A67" s="49"/>
      <c r="B67" s="50"/>
      <c r="C67" s="50"/>
      <c r="D67" s="6" t="s">
        <v>56</v>
      </c>
      <c r="E67" s="18" t="s">
        <v>8</v>
      </c>
      <c r="F67" s="21">
        <v>23614.421999999999</v>
      </c>
      <c r="G67" s="51"/>
    </row>
    <row r="68" spans="1:7" ht="38.25" customHeight="1" x14ac:dyDescent="0.25">
      <c r="A68" s="32">
        <v>25</v>
      </c>
      <c r="B68" s="34" t="s">
        <v>91</v>
      </c>
      <c r="C68" s="34" t="s">
        <v>88</v>
      </c>
      <c r="D68" s="34" t="s">
        <v>55</v>
      </c>
      <c r="E68" s="12" t="s">
        <v>90</v>
      </c>
      <c r="F68" s="42" t="s">
        <v>51</v>
      </c>
      <c r="G68" s="38" t="str">
        <f>F68</f>
        <v>Не рассчит.</v>
      </c>
    </row>
    <row r="69" spans="1:7" ht="38.25" customHeight="1" x14ac:dyDescent="0.25">
      <c r="A69" s="33"/>
      <c r="B69" s="35"/>
      <c r="C69" s="35"/>
      <c r="D69" s="35"/>
      <c r="E69" s="18" t="s">
        <v>89</v>
      </c>
      <c r="F69" s="43"/>
      <c r="G69" s="39"/>
    </row>
    <row r="70" spans="1:7" x14ac:dyDescent="0.25">
      <c r="A70" s="32">
        <v>26</v>
      </c>
      <c r="B70" s="34" t="s">
        <v>92</v>
      </c>
      <c r="C70" s="34" t="s">
        <v>93</v>
      </c>
      <c r="D70" s="6" t="s">
        <v>55</v>
      </c>
      <c r="E70" s="18" t="s">
        <v>12</v>
      </c>
      <c r="F70" s="22"/>
      <c r="G70" s="36" t="s">
        <v>51</v>
      </c>
    </row>
    <row r="71" spans="1:7" ht="24" customHeight="1" x14ac:dyDescent="0.25">
      <c r="A71" s="49"/>
      <c r="B71" s="50"/>
      <c r="C71" s="50"/>
      <c r="D71" s="6" t="s">
        <v>56</v>
      </c>
      <c r="E71" s="18" t="s">
        <v>12</v>
      </c>
      <c r="F71" s="22"/>
      <c r="G71" s="51"/>
    </row>
    <row r="72" spans="1:7" ht="18" customHeight="1" x14ac:dyDescent="0.25">
      <c r="A72" s="32">
        <v>27</v>
      </c>
      <c r="B72" s="34" t="s">
        <v>39</v>
      </c>
      <c r="C72" s="34" t="s">
        <v>94</v>
      </c>
      <c r="D72" s="34" t="s">
        <v>55</v>
      </c>
      <c r="E72" s="32" t="s">
        <v>50</v>
      </c>
      <c r="F72" s="42">
        <v>0</v>
      </c>
      <c r="G72" s="38">
        <f>F72</f>
        <v>0</v>
      </c>
    </row>
    <row r="73" spans="1:7" ht="11.25" customHeight="1" x14ac:dyDescent="0.25">
      <c r="A73" s="33"/>
      <c r="B73" s="35"/>
      <c r="C73" s="35"/>
      <c r="D73" s="35"/>
      <c r="E73" s="33"/>
      <c r="F73" s="43"/>
      <c r="G73" s="39"/>
    </row>
    <row r="74" spans="1:7" x14ac:dyDescent="0.25">
      <c r="A74" s="44" t="s">
        <v>40</v>
      </c>
      <c r="B74" s="45"/>
      <c r="C74" s="45"/>
      <c r="D74" s="45"/>
      <c r="E74" s="45"/>
      <c r="F74" s="45"/>
      <c r="G74" s="45"/>
    </row>
    <row r="75" spans="1:7" ht="24" customHeight="1" x14ac:dyDescent="0.25">
      <c r="A75" s="48">
        <v>28</v>
      </c>
      <c r="B75" s="34" t="s">
        <v>95</v>
      </c>
      <c r="C75" s="34" t="s">
        <v>96</v>
      </c>
      <c r="D75" s="34" t="s">
        <v>55</v>
      </c>
      <c r="E75" s="18" t="s">
        <v>97</v>
      </c>
      <c r="F75" s="46" t="s">
        <v>97</v>
      </c>
      <c r="G75" s="36" t="str">
        <f>F75</f>
        <v>Соблюдено</v>
      </c>
    </row>
    <row r="76" spans="1:7" ht="24" customHeight="1" x14ac:dyDescent="0.25">
      <c r="A76" s="48"/>
      <c r="B76" s="35"/>
      <c r="C76" s="35"/>
      <c r="D76" s="35"/>
      <c r="E76" s="18" t="s">
        <v>98</v>
      </c>
      <c r="F76" s="47"/>
      <c r="G76" s="37"/>
    </row>
    <row r="77" spans="1:7" ht="42" customHeight="1" x14ac:dyDescent="0.25">
      <c r="A77" s="18">
        <v>29</v>
      </c>
      <c r="B77" s="13" t="s">
        <v>99</v>
      </c>
      <c r="C77" s="13" t="s">
        <v>48</v>
      </c>
      <c r="D77" s="13" t="s">
        <v>55</v>
      </c>
      <c r="E77" s="18" t="s">
        <v>12</v>
      </c>
      <c r="F77" s="21">
        <v>0</v>
      </c>
      <c r="G77" s="14">
        <f>F77</f>
        <v>0</v>
      </c>
    </row>
    <row r="78" spans="1:7" ht="18.75" customHeight="1" x14ac:dyDescent="0.25">
      <c r="A78" s="48">
        <v>30</v>
      </c>
      <c r="B78" s="34" t="s">
        <v>100</v>
      </c>
      <c r="C78" s="34" t="s">
        <v>49</v>
      </c>
      <c r="D78" s="6" t="s">
        <v>55</v>
      </c>
      <c r="E78" s="18" t="s">
        <v>12</v>
      </c>
      <c r="F78" s="21">
        <v>0</v>
      </c>
      <c r="G78" s="36">
        <f>F78/F79</f>
        <v>0</v>
      </c>
    </row>
    <row r="79" spans="1:7" x14ac:dyDescent="0.25">
      <c r="A79" s="48"/>
      <c r="B79" s="35"/>
      <c r="C79" s="35"/>
      <c r="D79" s="6" t="s">
        <v>56</v>
      </c>
      <c r="E79" s="18" t="s">
        <v>12</v>
      </c>
      <c r="F79" s="21">
        <v>1</v>
      </c>
      <c r="G79" s="37"/>
    </row>
    <row r="80" spans="1:7" ht="51" x14ac:dyDescent="0.25">
      <c r="A80" s="7">
        <v>31</v>
      </c>
      <c r="B80" s="16" t="s">
        <v>101</v>
      </c>
      <c r="C80" s="16" t="s">
        <v>102</v>
      </c>
      <c r="D80" s="13" t="s">
        <v>55</v>
      </c>
      <c r="E80" s="7" t="s">
        <v>32</v>
      </c>
      <c r="F80" s="26" t="s">
        <v>53</v>
      </c>
      <c r="G80" s="14" t="str">
        <f>F80</f>
        <v>Отсутствие</v>
      </c>
    </row>
    <row r="81" spans="1:7" ht="25.5" x14ac:dyDescent="0.25">
      <c r="A81" s="38">
        <v>32</v>
      </c>
      <c r="B81" s="40" t="s">
        <v>103</v>
      </c>
      <c r="C81" s="40" t="s">
        <v>104</v>
      </c>
      <c r="D81" s="34" t="s">
        <v>55</v>
      </c>
      <c r="E81" s="7" t="s">
        <v>32</v>
      </c>
      <c r="F81" s="21" t="s">
        <v>53</v>
      </c>
      <c r="G81" s="36" t="str">
        <f>F81</f>
        <v>Отсутствие</v>
      </c>
    </row>
    <row r="82" spans="1:7" x14ac:dyDescent="0.25">
      <c r="A82" s="39"/>
      <c r="B82" s="41"/>
      <c r="C82" s="41"/>
      <c r="D82" s="35"/>
      <c r="E82" s="7" t="s">
        <v>8</v>
      </c>
      <c r="F82" s="21">
        <v>0</v>
      </c>
      <c r="G82" s="37"/>
    </row>
    <row r="83" spans="1:7" ht="25.5" x14ac:dyDescent="0.25">
      <c r="A83" s="38">
        <v>33</v>
      </c>
      <c r="B83" s="40" t="s">
        <v>30</v>
      </c>
      <c r="C83" s="40" t="s">
        <v>105</v>
      </c>
      <c r="D83" s="34" t="s">
        <v>55</v>
      </c>
      <c r="E83" s="7" t="s">
        <v>23</v>
      </c>
      <c r="F83" s="24" t="s">
        <v>53</v>
      </c>
      <c r="G83" s="36" t="str">
        <f>F83</f>
        <v>Отсутствие</v>
      </c>
    </row>
    <row r="84" spans="1:7" x14ac:dyDescent="0.25">
      <c r="A84" s="39"/>
      <c r="B84" s="41"/>
      <c r="C84" s="41"/>
      <c r="D84" s="35"/>
      <c r="E84" s="7" t="s">
        <v>8</v>
      </c>
      <c r="F84" s="21">
        <v>0</v>
      </c>
      <c r="G84" s="37"/>
    </row>
    <row r="85" spans="1:7" ht="25.5" x14ac:dyDescent="0.25">
      <c r="A85" s="38">
        <v>34</v>
      </c>
      <c r="B85" s="16" t="s">
        <v>31</v>
      </c>
      <c r="C85" s="16" t="s">
        <v>106</v>
      </c>
      <c r="D85" s="13" t="s">
        <v>55</v>
      </c>
      <c r="E85" s="7" t="s">
        <v>23</v>
      </c>
      <c r="F85" s="29" t="s">
        <v>53</v>
      </c>
      <c r="G85" s="30" t="str">
        <f>F85</f>
        <v>Отсутствие</v>
      </c>
    </row>
    <row r="86" spans="1:7" x14ac:dyDescent="0.25">
      <c r="A86" s="39"/>
      <c r="B86" s="17"/>
      <c r="C86" s="17"/>
      <c r="D86" s="17"/>
      <c r="E86" s="7" t="s">
        <v>12</v>
      </c>
      <c r="F86" s="28"/>
      <c r="G86" s="15"/>
    </row>
    <row r="87" spans="1:7" x14ac:dyDescent="0.25">
      <c r="A87" s="32">
        <v>35</v>
      </c>
      <c r="B87" s="34" t="s">
        <v>108</v>
      </c>
      <c r="C87" s="34" t="s">
        <v>107</v>
      </c>
      <c r="D87" s="6" t="s">
        <v>55</v>
      </c>
      <c r="E87" s="18" t="s">
        <v>12</v>
      </c>
      <c r="F87" s="23">
        <v>44</v>
      </c>
      <c r="G87" s="36">
        <f>F87/F88</f>
        <v>5.9299191374663072E-2</v>
      </c>
    </row>
    <row r="88" spans="1:7" x14ac:dyDescent="0.25">
      <c r="A88" s="33"/>
      <c r="B88" s="35"/>
      <c r="C88" s="35"/>
      <c r="D88" s="6" t="s">
        <v>56</v>
      </c>
      <c r="E88" s="18" t="s">
        <v>12</v>
      </c>
      <c r="F88" s="23">
        <v>742</v>
      </c>
      <c r="G88" s="37"/>
    </row>
    <row r="89" spans="1:7" ht="27" customHeight="1" x14ac:dyDescent="0.25">
      <c r="A89" s="32">
        <v>36</v>
      </c>
      <c r="B89" s="34" t="s">
        <v>109</v>
      </c>
      <c r="C89" s="34" t="s">
        <v>110</v>
      </c>
      <c r="D89" s="6" t="s">
        <v>55</v>
      </c>
      <c r="E89" s="18" t="s">
        <v>12</v>
      </c>
      <c r="F89" s="23">
        <v>0</v>
      </c>
      <c r="G89" s="36">
        <f>F89/F90</f>
        <v>0</v>
      </c>
    </row>
    <row r="90" spans="1:7" ht="27" customHeight="1" x14ac:dyDescent="0.25">
      <c r="A90" s="33"/>
      <c r="B90" s="35"/>
      <c r="C90" s="35"/>
      <c r="D90" s="6" t="s">
        <v>56</v>
      </c>
      <c r="E90" s="18" t="s">
        <v>12</v>
      </c>
      <c r="F90" s="23">
        <v>1</v>
      </c>
      <c r="G90" s="37"/>
    </row>
    <row r="91" spans="1:7" x14ac:dyDescent="0.25"/>
  </sheetData>
  <mergeCells count="154">
    <mergeCell ref="A2:E2"/>
    <mergeCell ref="A4:B4"/>
    <mergeCell ref="C4:G4"/>
    <mergeCell ref="A5:B5"/>
    <mergeCell ref="C5:G5"/>
    <mergeCell ref="A7:A8"/>
    <mergeCell ref="B7:C8"/>
    <mergeCell ref="D7:F7"/>
    <mergeCell ref="G7:G8"/>
    <mergeCell ref="A15:A16"/>
    <mergeCell ref="B15:B16"/>
    <mergeCell ref="C15:C16"/>
    <mergeCell ref="G15:G16"/>
    <mergeCell ref="A10:G10"/>
    <mergeCell ref="A11:A12"/>
    <mergeCell ref="B11:B12"/>
    <mergeCell ref="C11:C12"/>
    <mergeCell ref="G11:G12"/>
    <mergeCell ref="A13:A14"/>
    <mergeCell ref="B13:B14"/>
    <mergeCell ref="C13:C14"/>
    <mergeCell ref="G13:G14"/>
    <mergeCell ref="A25:A26"/>
    <mergeCell ref="B25:B26"/>
    <mergeCell ref="C25:C26"/>
    <mergeCell ref="G25:G26"/>
    <mergeCell ref="A17:A18"/>
    <mergeCell ref="B17:B18"/>
    <mergeCell ref="C17:C18"/>
    <mergeCell ref="G17:G18"/>
    <mergeCell ref="A19:A20"/>
    <mergeCell ref="B19:B20"/>
    <mergeCell ref="C19:C20"/>
    <mergeCell ref="G19:G20"/>
    <mergeCell ref="A23:A24"/>
    <mergeCell ref="B23:B24"/>
    <mergeCell ref="C23:C24"/>
    <mergeCell ref="D23:D24"/>
    <mergeCell ref="F23:F24"/>
    <mergeCell ref="G23:G24"/>
    <mergeCell ref="A30:A31"/>
    <mergeCell ref="B30:B31"/>
    <mergeCell ref="C30:C31"/>
    <mergeCell ref="G30:G31"/>
    <mergeCell ref="A32:A39"/>
    <mergeCell ref="B32:B39"/>
    <mergeCell ref="C32:C39"/>
    <mergeCell ref="G32:G39"/>
    <mergeCell ref="A27:A28"/>
    <mergeCell ref="B27:B28"/>
    <mergeCell ref="C27:C28"/>
    <mergeCell ref="G27:G28"/>
    <mergeCell ref="A29:G29"/>
    <mergeCell ref="A44:A45"/>
    <mergeCell ref="B44:B45"/>
    <mergeCell ref="C44:C45"/>
    <mergeCell ref="G44:G45"/>
    <mergeCell ref="A46:A47"/>
    <mergeCell ref="B46:B47"/>
    <mergeCell ref="C46:C47"/>
    <mergeCell ref="G46:G47"/>
    <mergeCell ref="A40:A41"/>
    <mergeCell ref="B40:B41"/>
    <mergeCell ref="C40:C41"/>
    <mergeCell ref="G40:G41"/>
    <mergeCell ref="A42:A43"/>
    <mergeCell ref="B42:B43"/>
    <mergeCell ref="C42:C43"/>
    <mergeCell ref="G42:G43"/>
    <mergeCell ref="D44:D45"/>
    <mergeCell ref="F44:F45"/>
    <mergeCell ref="D46:D47"/>
    <mergeCell ref="A48:A49"/>
    <mergeCell ref="B48:B49"/>
    <mergeCell ref="C48:C49"/>
    <mergeCell ref="D48:D49"/>
    <mergeCell ref="G48:G49"/>
    <mergeCell ref="A50:A51"/>
    <mergeCell ref="B50:B51"/>
    <mergeCell ref="C50:C51"/>
    <mergeCell ref="G50:G51"/>
    <mergeCell ref="A58:A59"/>
    <mergeCell ref="B58:B59"/>
    <mergeCell ref="C58:C59"/>
    <mergeCell ref="D58:D59"/>
    <mergeCell ref="G58:G59"/>
    <mergeCell ref="A52:A55"/>
    <mergeCell ref="B52:B55"/>
    <mergeCell ref="C52:C55"/>
    <mergeCell ref="G52:G55"/>
    <mergeCell ref="A56:A57"/>
    <mergeCell ref="B56:B57"/>
    <mergeCell ref="C56:C57"/>
    <mergeCell ref="D56:D57"/>
    <mergeCell ref="G56:G57"/>
    <mergeCell ref="A70:A71"/>
    <mergeCell ref="B70:B71"/>
    <mergeCell ref="C70:C71"/>
    <mergeCell ref="G70:G71"/>
    <mergeCell ref="A72:A73"/>
    <mergeCell ref="B72:B73"/>
    <mergeCell ref="A60:A63"/>
    <mergeCell ref="B60:B63"/>
    <mergeCell ref="C60:C63"/>
    <mergeCell ref="G60:G63"/>
    <mergeCell ref="A64:A65"/>
    <mergeCell ref="B64:B65"/>
    <mergeCell ref="C64:C65"/>
    <mergeCell ref="G64:G65"/>
    <mergeCell ref="A66:A67"/>
    <mergeCell ref="B66:B67"/>
    <mergeCell ref="C66:C67"/>
    <mergeCell ref="G66:G67"/>
    <mergeCell ref="A68:A69"/>
    <mergeCell ref="B68:B69"/>
    <mergeCell ref="C68:C69"/>
    <mergeCell ref="D68:D69"/>
    <mergeCell ref="F68:F69"/>
    <mergeCell ref="G68:G69"/>
    <mergeCell ref="C72:C73"/>
    <mergeCell ref="D72:D73"/>
    <mergeCell ref="E72:E73"/>
    <mergeCell ref="F72:F73"/>
    <mergeCell ref="G72:G73"/>
    <mergeCell ref="A74:G74"/>
    <mergeCell ref="D75:D76"/>
    <mergeCell ref="F75:F76"/>
    <mergeCell ref="A78:A79"/>
    <mergeCell ref="B78:B79"/>
    <mergeCell ref="C78:C79"/>
    <mergeCell ref="G78:G79"/>
    <mergeCell ref="A75:A76"/>
    <mergeCell ref="B75:B76"/>
    <mergeCell ref="C75:C76"/>
    <mergeCell ref="G75:G76"/>
    <mergeCell ref="A87:A88"/>
    <mergeCell ref="B87:B88"/>
    <mergeCell ref="C87:C88"/>
    <mergeCell ref="G87:G88"/>
    <mergeCell ref="A89:A90"/>
    <mergeCell ref="B89:B90"/>
    <mergeCell ref="C89:C90"/>
    <mergeCell ref="G89:G90"/>
    <mergeCell ref="A81:A82"/>
    <mergeCell ref="B81:B82"/>
    <mergeCell ref="C81:C82"/>
    <mergeCell ref="D81:D82"/>
    <mergeCell ref="G81:G82"/>
    <mergeCell ref="A83:A84"/>
    <mergeCell ref="B83:B84"/>
    <mergeCell ref="C83:C84"/>
    <mergeCell ref="D83:D84"/>
    <mergeCell ref="G83:G84"/>
    <mergeCell ref="A85:A86"/>
  </mergeCells>
  <hyperlinks>
    <hyperlink ref="C5" r:id="rId1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69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УМП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Кремер Елена Юрьевна</dc:creator>
  <cp:lastModifiedBy>Николай Андреевич Пырченков</cp:lastModifiedBy>
  <cp:lastPrinted>2021-04-19T05:39:21Z</cp:lastPrinted>
  <dcterms:created xsi:type="dcterms:W3CDTF">2019-03-27T04:39:43Z</dcterms:created>
  <dcterms:modified xsi:type="dcterms:W3CDTF">2021-06-03T04:22:13Z</dcterms:modified>
</cp:coreProperties>
</file>